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docs.live.net/fdb92b0aa0f6fb3d/Desktop/"/>
    </mc:Choice>
  </mc:AlternateContent>
  <xr:revisionPtr revIDLastSave="0" documentId="8_{AE14DED5-A451-4BD7-8F73-6B9C3272C4C4}"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 l="1"/>
  <c r="C59" i="1"/>
  <c r="B59" i="1"/>
  <c r="B25" i="1" l="1"/>
  <c r="G43" i="1" l="1"/>
  <c r="F43" i="1"/>
  <c r="C43" i="1"/>
  <c r="D43" i="1"/>
  <c r="B43" i="1"/>
  <c r="G59" i="1"/>
  <c r="F59" i="1"/>
  <c r="F25" i="1"/>
  <c r="D25" i="1"/>
  <c r="C25" i="1"/>
  <c r="B68" i="1"/>
  <c r="C68" i="1"/>
  <c r="D68" i="1"/>
  <c r="B70" i="1" l="1"/>
  <c r="D70" i="1"/>
  <c r="C70" i="1"/>
  <c r="G25" i="1"/>
</calcChain>
</file>

<file path=xl/sharedStrings.xml><?xml version="1.0" encoding="utf-8"?>
<sst xmlns="http://schemas.openxmlformats.org/spreadsheetml/2006/main" count="95" uniqueCount="75">
  <si>
    <t>Item</t>
  </si>
  <si>
    <t>At Home</t>
  </si>
  <si>
    <t>Outdoor Board</t>
  </si>
  <si>
    <t>STABLING</t>
  </si>
  <si>
    <t>Board</t>
  </si>
  <si>
    <t>N/A</t>
  </si>
  <si>
    <t xml:space="preserve">Hay </t>
  </si>
  <si>
    <t>Bedding</t>
  </si>
  <si>
    <t xml:space="preserve">Feed </t>
  </si>
  <si>
    <t>Water</t>
  </si>
  <si>
    <t>Variable</t>
  </si>
  <si>
    <t>Waste Removal</t>
  </si>
  <si>
    <t>General Equipment</t>
  </si>
  <si>
    <t>You will need items such as hoses, shovels, pitchforks and wheelbarrows.</t>
  </si>
  <si>
    <t>HORSE HEALTH</t>
  </si>
  <si>
    <t>Yearly Vaccines</t>
  </si>
  <si>
    <t xml:space="preserve">With vet call fee aprox. $50.  </t>
  </si>
  <si>
    <t>Farrier</t>
  </si>
  <si>
    <t>Dental</t>
  </si>
  <si>
    <t>Deworming</t>
  </si>
  <si>
    <t>The cost of deworming can vary greatly depending on your vet’s recommendations.</t>
  </si>
  <si>
    <t>Emergencies</t>
  </si>
  <si>
    <t>variable</t>
  </si>
  <si>
    <t>The cost of stitching up a wound, lameness exams, colic surgery are all good reasons to have a special fund set aside for the unforeseen costs of owning a horse</t>
  </si>
  <si>
    <t>HORSE TACK AND EQUIPMENT</t>
  </si>
  <si>
    <t xml:space="preserve"> Blankets</t>
  </si>
  <si>
    <r>
      <t>Halter</t>
    </r>
    <r>
      <rPr>
        <sz val="12"/>
        <color theme="1"/>
        <rFont val="Arial"/>
        <family val="2"/>
      </rPr>
      <t xml:space="preserve"> </t>
    </r>
    <r>
      <rPr>
        <b/>
        <sz val="12"/>
        <color theme="1"/>
        <rFont val="Arial"/>
        <family val="2"/>
      </rPr>
      <t>and Lead</t>
    </r>
  </si>
  <si>
    <t>You should always have vet wrap, gauze, cottons and bandages, and other common medical items on hand.</t>
  </si>
  <si>
    <t>Transportation</t>
  </si>
  <si>
    <t>If you are hitting the trails or competing don’t forget to factor in the cost of transporting your horse.</t>
  </si>
  <si>
    <t>RIDER</t>
  </si>
  <si>
    <t>Breeches</t>
  </si>
  <si>
    <t>Helmet</t>
  </si>
  <si>
    <t>Helmets need to be replaced every five years or after a fall.</t>
  </si>
  <si>
    <t>Lessons</t>
  </si>
  <si>
    <t>Total</t>
  </si>
  <si>
    <t>Your cost/month</t>
  </si>
  <si>
    <t>Your Cost/year</t>
  </si>
  <si>
    <t>Rider Subtotal</t>
  </si>
  <si>
    <t>Stabling Subtotal</t>
  </si>
  <si>
    <t xml:space="preserve">Insurance </t>
  </si>
  <si>
    <t>Horse Health Subtotal</t>
  </si>
  <si>
    <t>Barefoot</t>
  </si>
  <si>
    <t>Full set of shoes</t>
  </si>
  <si>
    <t xml:space="preserve"> Front Shoes</t>
  </si>
  <si>
    <t>Annual Horse Expense Sheet</t>
  </si>
  <si>
    <t>Where multiple values or ranges are shown (with the exception of board), the smallest amount was used in the total.</t>
  </si>
  <si>
    <t>Fittings &amp; Repairs</t>
  </si>
  <si>
    <t>Bridle (can be $100 - 500+)</t>
  </si>
  <si>
    <t>Saddle (can be $800 - 5,000+)</t>
  </si>
  <si>
    <t>Initial purchase</t>
  </si>
  <si>
    <t>Tack &amp; Equipment Subtotal</t>
  </si>
  <si>
    <t>Your Notes, Suppliers…</t>
  </si>
  <si>
    <r>
      <t xml:space="preserve">First Aid Kit </t>
    </r>
    <r>
      <rPr>
        <sz val="10"/>
        <color theme="1"/>
        <rFont val="Arial"/>
        <family val="2"/>
      </rPr>
      <t>(check stock often)</t>
    </r>
  </si>
  <si>
    <t>Indoor Board</t>
  </si>
  <si>
    <t>Purchase, repair and cleaning</t>
  </si>
  <si>
    <t>Not all horses need blankets, but many will require at least a rainsheet and a cooler.  If your horse is clipped in the winter, warm winter rugs will also be needed.   Blanket prices range from $60 to $300+.</t>
  </si>
  <si>
    <r>
      <t xml:space="preserve">Grooming Kit </t>
    </r>
    <r>
      <rPr>
        <b/>
        <sz val="8"/>
        <color theme="1"/>
        <rFont val="Arial"/>
        <family val="2"/>
      </rPr>
      <t>(incl shampoo, hoof oil…)</t>
    </r>
  </si>
  <si>
    <t>Summer, winter and mud boots</t>
  </si>
  <si>
    <t>Boots for the rider</t>
  </si>
  <si>
    <t>Based on a 550 kg horse in light work eating 3.5 kg of high fat high fibre pellets /day</t>
  </si>
  <si>
    <t>Supplements and Electrolytes</t>
  </si>
  <si>
    <t>Horse ownership is extremely rewarding. However, it is also requires budgeting. We have calculated the costs of three common types of horse keeping, to give you an idea of the expenses an average horse owner incurs in a year. Use the right hand column to calculate your own costs. Keep in mind that horses owners should always have a bank account reserved for unexpected expenses, such as emergency veterinary bills.</t>
  </si>
  <si>
    <t>The average horse (not on pasture) eats 1.5 to 2.5% of his body weight per day in hay depending on body type and workload. We’ve calculated costs based on an average of 20 pounds of forage a day, at $6.65 for a 40lb bale.</t>
  </si>
  <si>
    <t>This cost will depend on the value of the horse and the amount of coverage desired.  It is a good idea to not only carry liability but also health insurance and tack. Factor in approximately $650 +</t>
  </si>
  <si>
    <t>*Please note these figures were calculated using sample annual costs from horse owners in Southern Ontario, Canada in Canadian dollars for the year 2013, with an inflation rate of approximately 33% up to 50% added in 2025.  Costs will vary regionally and this sheet is intended as a guideline only to give new horse owners a starting point.  Boarding costs will also be higher in urban areas and at facilities with many amenities.  Please check prices in your area with your local farm owners and horse supply distributors. Remember also to add the appropriate sales taxes for your region.</t>
  </si>
  <si>
    <t>Based on one $60 lesson/week. There is a wide range of pricing, which can depend on many factors such as private or group lesson, and the level of instruction.</t>
  </si>
  <si>
    <t>$850/Month</t>
  </si>
  <si>
    <t>$500/Month</t>
  </si>
  <si>
    <t xml:space="preserve">Training is an additional cost to consider.  Many facilities offer reduced training fees for clients boarding with them for as little as $300 extra/month, or there are many "self-board" options. </t>
  </si>
  <si>
    <t>The cost of bedding can vary greatly by region, type and amount purchased. We’ve based our cost on a $10/bag of pellets, with 4 bags used per week.</t>
  </si>
  <si>
    <t>Based on an average vitamin and mineral supplement, for example, electrolytes, Vitamin E and Selenium.</t>
  </si>
  <si>
    <r>
      <t>Depending on your horses needs, your annual farrier costs can vary. We’ve provided you with three common options based on visits averaging out to every 6 weeks.  We used an approximate average of $70 for a trim, $175</t>
    </r>
    <r>
      <rPr>
        <sz val="8"/>
        <rFont val="Arial"/>
        <family val="2"/>
      </rPr>
      <t xml:space="preserve"> for front shoes,  $300 for a full set.</t>
    </r>
  </si>
  <si>
    <t>Remember the call fee may be around $65 - $70. We have factored this in to the cost of one basic dental exam, adding floating or other work onto this will raise the cost dramatically.  Some horses will require 2 dental exams/year.</t>
  </si>
  <si>
    <t>Saddle prices vary greatly. While saddles are a one time cost, it is necessary to have your saddle fitted on a regular basis.  Also keep in mind tack repairs (ie replacing stirrup leathers…) Used saddles may be a consideration for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</si>
</sst>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_);[Red]\(&quot;$&quot;#,##0\)"/>
    <numFmt numFmtId="165" formatCode="&quot;$&quot;#,##0.00_);[Red]\(&quot;$&quot;#,##0.00\)"/>
  </numFmts>
  <fonts count="15" x14ac:knownFonts="1">
    <font>
      <sz val="11"/>
      <color theme="1"/>
      <name val="Calibri"/>
      <family val="2"/>
      <scheme val="minor"/>
    </font>
    <font>
      <sz val="12"/>
      <color theme="1"/>
      <name val="Arial"/>
      <family val="2"/>
    </font>
    <font>
      <b/>
      <sz val="14"/>
      <color theme="1"/>
      <name val="Arial"/>
      <family val="2"/>
    </font>
    <font>
      <b/>
      <sz val="12"/>
      <color theme="1"/>
      <name val="Arial"/>
      <family val="2"/>
    </font>
    <font>
      <sz val="7"/>
      <color theme="1"/>
      <name val="Arial"/>
      <family val="2"/>
    </font>
    <font>
      <sz val="8"/>
      <color theme="1"/>
      <name val="Arial"/>
      <family val="2"/>
    </font>
    <font>
      <sz val="14"/>
      <color theme="1"/>
      <name val="Arial"/>
      <family val="2"/>
    </font>
    <font>
      <sz val="12"/>
      <color rgb="FFFF0000"/>
      <name val="Arial"/>
      <family val="2"/>
    </font>
    <font>
      <b/>
      <sz val="22"/>
      <color theme="1"/>
      <name val="Calibri"/>
      <family val="2"/>
      <scheme val="minor"/>
    </font>
    <font>
      <b/>
      <sz val="12"/>
      <name val="Arial"/>
      <family val="2"/>
    </font>
    <font>
      <sz val="10"/>
      <color theme="1"/>
      <name val="Arial"/>
      <family val="2"/>
    </font>
    <font>
      <sz val="8"/>
      <name val="Arial"/>
      <family val="2"/>
    </font>
    <font>
      <b/>
      <sz val="8"/>
      <color theme="1"/>
      <name val="Arial"/>
      <family val="2"/>
    </font>
    <font>
      <sz val="9"/>
      <name val="Arial"/>
      <family val="2"/>
    </font>
    <font>
      <sz val="12"/>
      <name val="Arial"/>
      <family val="2"/>
    </font>
  </fonts>
  <fills count="9">
    <fill>
      <patternFill patternType="none"/>
    </fill>
    <fill>
      <patternFill patternType="gray125"/>
    </fill>
    <fill>
      <patternFill patternType="solid">
        <fgColor rgb="FFFFFFFF"/>
        <bgColor indexed="64"/>
      </patternFill>
    </fill>
    <fill>
      <patternFill patternType="solid">
        <fgColor rgb="FFCCCCCC"/>
        <bgColor indexed="64"/>
      </patternFill>
    </fill>
    <fill>
      <patternFill patternType="solid">
        <fgColor theme="3" tint="0.79998168889431442"/>
        <bgColor indexed="64"/>
      </patternFill>
    </fill>
    <fill>
      <patternFill patternType="solid">
        <fgColor rgb="FFFFFF66"/>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16">
    <xf numFmtId="0" fontId="0" fillId="0" borderId="0" xfId="0"/>
    <xf numFmtId="0" fontId="1" fillId="2" borderId="1" xfId="0" applyFont="1" applyFill="1" applyBorder="1" applyAlignment="1">
      <alignment vertical="center" wrapText="1"/>
    </xf>
    <xf numFmtId="0" fontId="1" fillId="0" borderId="2" xfId="0" applyFont="1" applyBorder="1" applyAlignment="1">
      <alignment vertical="center" wrapText="1"/>
    </xf>
    <xf numFmtId="0" fontId="3" fillId="0" borderId="7" xfId="0" applyFont="1" applyBorder="1" applyAlignment="1">
      <alignment vertical="center" wrapText="1"/>
    </xf>
    <xf numFmtId="0" fontId="1" fillId="0" borderId="8"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3" fillId="0" borderId="3"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wrapText="1"/>
    </xf>
    <xf numFmtId="0" fontId="6" fillId="3" borderId="3" xfId="0" applyFont="1" applyFill="1" applyBorder="1" applyAlignment="1">
      <alignment vertical="center" wrapText="1"/>
    </xf>
    <xf numFmtId="0" fontId="1" fillId="3" borderId="6" xfId="0" applyFont="1" applyFill="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 fillId="0" borderId="12" xfId="0" applyFont="1" applyBorder="1" applyAlignment="1">
      <alignment vertical="center" wrapText="1"/>
    </xf>
    <xf numFmtId="0" fontId="3" fillId="0" borderId="12"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0" fillId="0" borderId="0" xfId="0" applyAlignment="1">
      <alignment horizontal="center"/>
    </xf>
    <xf numFmtId="0" fontId="1" fillId="2" borderId="2"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165" fontId="1" fillId="0" borderId="6"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7" fillId="3" borderId="6"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vertical="center" wrapText="1"/>
    </xf>
    <xf numFmtId="0" fontId="1" fillId="0" borderId="5" xfId="0" applyFont="1" applyBorder="1" applyAlignment="1">
      <alignment vertical="center" wrapText="1"/>
    </xf>
    <xf numFmtId="164" fontId="1" fillId="0" borderId="5"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164" fontId="1" fillId="0" borderId="1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15" xfId="0" applyNumberFormat="1" applyFont="1" applyBorder="1" applyAlignment="1">
      <alignment horizontal="center" vertical="center" wrapText="1"/>
    </xf>
    <xf numFmtId="0" fontId="1" fillId="0" borderId="15" xfId="0" applyFont="1" applyBorder="1" applyAlignment="1">
      <alignment vertical="center" wrapText="1"/>
    </xf>
    <xf numFmtId="0" fontId="1" fillId="4" borderId="4" xfId="0" applyFont="1" applyFill="1" applyBorder="1" applyAlignment="1">
      <alignment vertical="center" wrapText="1"/>
    </xf>
    <xf numFmtId="164" fontId="1" fillId="4" borderId="5" xfId="0" applyNumberFormat="1" applyFont="1" applyFill="1" applyBorder="1" applyAlignment="1">
      <alignment horizontal="center" vertical="center" wrapText="1"/>
    </xf>
    <xf numFmtId="0" fontId="1" fillId="4" borderId="5" xfId="0" applyFont="1" applyFill="1" applyBorder="1" applyAlignment="1">
      <alignment vertical="center" wrapText="1"/>
    </xf>
    <xf numFmtId="0" fontId="1" fillId="4" borderId="6" xfId="0" applyFont="1" applyFill="1" applyBorder="1" applyAlignment="1">
      <alignment vertical="center" wrapText="1"/>
    </xf>
    <xf numFmtId="0" fontId="0" fillId="4" borderId="0" xfId="0" applyFill="1"/>
    <xf numFmtId="0" fontId="1" fillId="5" borderId="10" xfId="0" applyFont="1" applyFill="1" applyBorder="1" applyAlignment="1">
      <alignment vertical="center" wrapText="1"/>
    </xf>
    <xf numFmtId="164" fontId="1" fillId="5" borderId="11" xfId="0" applyNumberFormat="1" applyFont="1" applyFill="1" applyBorder="1" applyAlignment="1">
      <alignment horizontal="center" wrapText="1"/>
    </xf>
    <xf numFmtId="0" fontId="3" fillId="0" borderId="3" xfId="0" applyFont="1" applyBorder="1" applyAlignment="1">
      <alignment horizontal="left" vertical="center" wrapText="1"/>
    </xf>
    <xf numFmtId="0" fontId="1" fillId="0" borderId="15" xfId="0" applyFont="1" applyBorder="1" applyAlignment="1">
      <alignment horizontal="center" vertical="center" wrapText="1"/>
    </xf>
    <xf numFmtId="0" fontId="3" fillId="0" borderId="1" xfId="0" applyFont="1" applyBorder="1" applyAlignment="1">
      <alignment vertical="center" wrapText="1"/>
    </xf>
    <xf numFmtId="0" fontId="1" fillId="6" borderId="10" xfId="0" applyFont="1" applyFill="1" applyBorder="1" applyAlignment="1">
      <alignment vertical="center" wrapText="1"/>
    </xf>
    <xf numFmtId="0" fontId="5" fillId="0" borderId="6" xfId="0" applyFont="1" applyBorder="1" applyAlignment="1">
      <alignment horizontal="left" vertical="top" wrapText="1"/>
    </xf>
    <xf numFmtId="0" fontId="8" fillId="0" borderId="0" xfId="0" applyFont="1"/>
    <xf numFmtId="0" fontId="1" fillId="0" borderId="0" xfId="0" applyFont="1" applyAlignment="1">
      <alignment vertical="center" wrapText="1"/>
    </xf>
    <xf numFmtId="0" fontId="10" fillId="0" borderId="0" xfId="0" applyFont="1" applyAlignment="1">
      <alignment wrapText="1"/>
    </xf>
    <xf numFmtId="0" fontId="3" fillId="0" borderId="9" xfId="0" applyFont="1" applyBorder="1" applyAlignment="1">
      <alignment vertical="center" wrapText="1"/>
    </xf>
    <xf numFmtId="0" fontId="1" fillId="7" borderId="10" xfId="0" applyFont="1" applyFill="1" applyBorder="1" applyAlignment="1">
      <alignment vertical="center" wrapText="1"/>
    </xf>
    <xf numFmtId="164" fontId="1" fillId="7" borderId="10" xfId="0" applyNumberFormat="1" applyFont="1" applyFill="1" applyBorder="1" applyAlignment="1">
      <alignment horizontal="center" vertical="center" wrapText="1"/>
    </xf>
    <xf numFmtId="0" fontId="1" fillId="7" borderId="11" xfId="0" applyFont="1" applyFill="1" applyBorder="1" applyAlignment="1">
      <alignment horizontal="center" vertical="center" wrapText="1"/>
    </xf>
    <xf numFmtId="165" fontId="1" fillId="7" borderId="11" xfId="0" applyNumberFormat="1" applyFont="1" applyFill="1" applyBorder="1" applyAlignment="1">
      <alignment horizontal="center" vertical="center" wrapText="1"/>
    </xf>
    <xf numFmtId="164" fontId="1" fillId="6" borderId="1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6" fontId="14" fillId="0" borderId="12" xfId="0" applyNumberFormat="1" applyFont="1" applyBorder="1" applyAlignment="1">
      <alignment horizontal="center" vertical="center" wrapText="1"/>
    </xf>
    <xf numFmtId="164" fontId="1" fillId="8" borderId="15" xfId="0" applyNumberFormat="1" applyFont="1" applyFill="1" applyBorder="1" applyAlignment="1">
      <alignment horizontal="center" vertical="center" wrapText="1"/>
    </xf>
    <xf numFmtId="0" fontId="3" fillId="8" borderId="12" xfId="0" applyFont="1" applyFill="1" applyBorder="1" applyAlignment="1">
      <alignment vertical="center" wrapText="1"/>
    </xf>
    <xf numFmtId="164" fontId="1" fillId="8" borderId="12" xfId="0" applyNumberFormat="1" applyFont="1" applyFill="1" applyBorder="1" applyAlignment="1">
      <alignment horizontal="center" vertical="center" wrapText="1"/>
    </xf>
    <xf numFmtId="164" fontId="9" fillId="8" borderId="8" xfId="0" applyNumberFormat="1" applyFont="1" applyFill="1" applyBorder="1" applyAlignment="1">
      <alignment horizontal="center" vertical="center" wrapText="1"/>
    </xf>
    <xf numFmtId="164" fontId="1" fillId="8" borderId="8"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0" fontId="6" fillId="3" borderId="0" xfId="0" applyFont="1" applyFill="1" applyAlignment="1">
      <alignment vertical="center" wrapText="1"/>
    </xf>
    <xf numFmtId="164" fontId="7" fillId="3" borderId="0" xfId="0" applyNumberFormat="1" applyFont="1" applyFill="1" applyAlignment="1">
      <alignment horizontal="center" vertical="center" wrapText="1"/>
    </xf>
    <xf numFmtId="0" fontId="1" fillId="3" borderId="0" xfId="0" applyFont="1" applyFill="1" applyAlignment="1">
      <alignment vertical="center" wrapText="1"/>
    </xf>
    <xf numFmtId="0" fontId="5" fillId="0" borderId="13" xfId="0" applyFont="1" applyBorder="1" applyAlignment="1">
      <alignment vertical="center" wrapText="1"/>
    </xf>
    <xf numFmtId="0" fontId="1" fillId="0" borderId="14" xfId="0" applyFont="1" applyBorder="1" applyAlignment="1">
      <alignment vertical="center" wrapText="1"/>
    </xf>
    <xf numFmtId="0" fontId="1" fillId="0" borderId="16" xfId="0" applyFont="1" applyBorder="1" applyAlignment="1">
      <alignmen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0" fillId="0" borderId="4"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1" fillId="0" borderId="3" xfId="0" applyFont="1" applyBorder="1" applyAlignment="1">
      <alignment horizontal="center" vertical="center" wrapText="1"/>
    </xf>
    <xf numFmtId="0" fontId="2" fillId="7" borderId="10" xfId="0" applyFont="1" applyFill="1" applyBorder="1" applyAlignment="1">
      <alignment vertical="center" wrapText="1"/>
    </xf>
    <xf numFmtId="0" fontId="2" fillId="7" borderId="11" xfId="0" applyFont="1" applyFill="1" applyBorder="1" applyAlignment="1">
      <alignment vertical="center" wrapText="1"/>
    </xf>
    <xf numFmtId="0" fontId="2" fillId="7" borderId="2" xfId="0" applyFont="1" applyFill="1" applyBorder="1" applyAlignment="1">
      <alignment vertical="center" wrapText="1"/>
    </xf>
    <xf numFmtId="164" fontId="1" fillId="0" borderId="12" xfId="0" applyNumberFormat="1" applyFont="1" applyBorder="1" applyAlignment="1">
      <alignment horizontal="center"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1" fillId="0" borderId="12" xfId="0" applyFont="1" applyBorder="1" applyAlignment="1">
      <alignment vertical="center" wrapText="1"/>
    </xf>
    <xf numFmtId="0" fontId="1" fillId="0" borderId="7" xfId="0" applyFont="1" applyBorder="1" applyAlignment="1">
      <alignment vertical="center" wrapText="1"/>
    </xf>
    <xf numFmtId="164" fontId="1" fillId="0" borderId="3" xfId="0" applyNumberFormat="1" applyFont="1" applyBorder="1" applyAlignment="1">
      <alignment horizontal="center" vertical="center" wrapText="1"/>
    </xf>
    <xf numFmtId="0" fontId="1" fillId="0" borderId="3" xfId="0" applyFont="1" applyBorder="1" applyAlignment="1">
      <alignment vertical="center" wrapText="1"/>
    </xf>
    <xf numFmtId="0" fontId="10" fillId="0" borderId="0" xfId="0" applyFont="1" applyAlignment="1">
      <alignment wrapText="1"/>
    </xf>
    <xf numFmtId="0" fontId="1" fillId="0" borderId="0" xfId="0" applyFont="1" applyAlignment="1">
      <alignment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4" fillId="0" borderId="9" xfId="0" applyFont="1" applyBorder="1" applyAlignment="1">
      <alignment vertical="center" wrapText="1"/>
    </xf>
    <xf numFmtId="0" fontId="2" fillId="5" borderId="10" xfId="0" applyFont="1" applyFill="1" applyBorder="1" applyAlignment="1">
      <alignment vertical="center" wrapText="1"/>
    </xf>
    <xf numFmtId="0" fontId="2" fillId="5" borderId="11" xfId="0" applyFont="1" applyFill="1" applyBorder="1" applyAlignment="1">
      <alignment vertical="center" wrapText="1"/>
    </xf>
    <xf numFmtId="0" fontId="2" fillId="5" borderId="2" xfId="0" applyFont="1" applyFill="1" applyBorder="1" applyAlignment="1">
      <alignment vertical="center" wrapText="1"/>
    </xf>
    <xf numFmtId="0" fontId="2" fillId="6" borderId="10" xfId="0" applyFont="1" applyFill="1" applyBorder="1" applyAlignment="1">
      <alignment vertical="center" wrapText="1"/>
    </xf>
    <xf numFmtId="0" fontId="2" fillId="6" borderId="11" xfId="0" applyFont="1" applyFill="1" applyBorder="1" applyAlignment="1">
      <alignment vertical="center" wrapText="1"/>
    </xf>
    <xf numFmtId="0" fontId="2" fillId="6" borderId="2" xfId="0" applyFont="1" applyFill="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74"/>
  <sheetViews>
    <sheetView tabSelected="1" topLeftCell="A57" zoomScale="99" workbookViewId="0">
      <selection activeCell="H70" sqref="H70"/>
    </sheetView>
  </sheetViews>
  <sheetFormatPr defaultColWidth="8.77734375" defaultRowHeight="14.4" x14ac:dyDescent="0.3"/>
  <cols>
    <col min="1" max="1" width="36.77734375" customWidth="1"/>
    <col min="2" max="2" width="13.6640625" style="20" customWidth="1"/>
    <col min="3" max="3" width="14.44140625" style="20" customWidth="1"/>
    <col min="4" max="4" width="13.44140625" style="28" customWidth="1"/>
    <col min="5" max="5" width="17.33203125" style="28" customWidth="1"/>
    <col min="6" max="6" width="13.33203125" style="28" customWidth="1"/>
    <col min="7" max="7" width="19.109375" customWidth="1"/>
  </cols>
  <sheetData>
    <row r="2" spans="1:7" ht="28.8" x14ac:dyDescent="0.55000000000000004">
      <c r="A2" s="52" t="s">
        <v>45</v>
      </c>
    </row>
    <row r="4" spans="1:7" ht="91.5" customHeight="1" x14ac:dyDescent="0.3">
      <c r="A4" s="103" t="s">
        <v>62</v>
      </c>
      <c r="B4" s="103"/>
      <c r="C4" s="103"/>
      <c r="D4" s="103"/>
      <c r="E4" s="53"/>
      <c r="F4" s="53"/>
      <c r="G4" s="53"/>
    </row>
    <row r="6" spans="1:7" ht="38.25" customHeight="1" x14ac:dyDescent="0.3">
      <c r="A6" s="103" t="s">
        <v>46</v>
      </c>
      <c r="B6" s="103"/>
      <c r="C6" s="103"/>
      <c r="D6" s="103"/>
    </row>
    <row r="7" spans="1:7" ht="15" thickBot="1" x14ac:dyDescent="0.35"/>
    <row r="8" spans="1:7" ht="30.6" thickBot="1" x14ac:dyDescent="0.35">
      <c r="A8" s="1" t="s">
        <v>0</v>
      </c>
      <c r="B8" s="21" t="s">
        <v>1</v>
      </c>
      <c r="C8" s="27" t="s">
        <v>2</v>
      </c>
      <c r="D8" s="27" t="s">
        <v>54</v>
      </c>
      <c r="E8" s="27" t="s">
        <v>52</v>
      </c>
      <c r="F8" s="27" t="s">
        <v>36</v>
      </c>
      <c r="G8" s="2" t="s">
        <v>37</v>
      </c>
    </row>
    <row r="9" spans="1:7" ht="18" thickBot="1" x14ac:dyDescent="0.35">
      <c r="A9" s="107" t="s">
        <v>3</v>
      </c>
      <c r="B9" s="108"/>
      <c r="C9" s="108"/>
      <c r="D9" s="108"/>
      <c r="E9" s="108"/>
      <c r="F9" s="108"/>
      <c r="G9" s="109"/>
    </row>
    <row r="10" spans="1:7" ht="30" customHeight="1" x14ac:dyDescent="0.3">
      <c r="A10" s="17" t="s">
        <v>4</v>
      </c>
      <c r="B10" s="32" t="s">
        <v>5</v>
      </c>
      <c r="C10" s="69" t="s">
        <v>68</v>
      </c>
      <c r="D10" s="69" t="s">
        <v>67</v>
      </c>
      <c r="E10" s="22"/>
      <c r="F10" s="79"/>
      <c r="G10" s="98"/>
    </row>
    <row r="11" spans="1:7" ht="15" customHeight="1" x14ac:dyDescent="0.3">
      <c r="A11" s="3"/>
      <c r="B11" s="33"/>
      <c r="C11" s="68">
        <v>6000</v>
      </c>
      <c r="D11" s="68">
        <v>10200</v>
      </c>
      <c r="E11" s="37"/>
      <c r="F11" s="80"/>
      <c r="G11" s="99"/>
    </row>
    <row r="12" spans="1:7" ht="18" customHeight="1" thickBot="1" x14ac:dyDescent="0.35">
      <c r="A12" s="89" t="s">
        <v>69</v>
      </c>
      <c r="B12" s="88"/>
      <c r="C12" s="88"/>
      <c r="D12" s="88"/>
      <c r="E12" s="88"/>
      <c r="F12" s="88"/>
      <c r="G12" s="90"/>
    </row>
    <row r="13" spans="1:7" ht="45" customHeight="1" x14ac:dyDescent="0.3">
      <c r="A13" s="17" t="s">
        <v>6</v>
      </c>
      <c r="B13" s="35">
        <v>1211</v>
      </c>
      <c r="C13" s="32" t="s">
        <v>5</v>
      </c>
      <c r="D13" s="32" t="s">
        <v>5</v>
      </c>
      <c r="E13" s="32"/>
      <c r="F13" s="32"/>
      <c r="G13" s="16"/>
    </row>
    <row r="14" spans="1:7" ht="25.5" customHeight="1" thickBot="1" x14ac:dyDescent="0.35">
      <c r="A14" s="87" t="s">
        <v>63</v>
      </c>
      <c r="B14" s="88"/>
      <c r="C14" s="88"/>
      <c r="D14" s="88"/>
      <c r="E14" s="88"/>
      <c r="F14" s="18"/>
      <c r="G14" s="19"/>
    </row>
    <row r="15" spans="1:7" ht="45" customHeight="1" x14ac:dyDescent="0.3">
      <c r="A15" s="17" t="s">
        <v>7</v>
      </c>
      <c r="B15" s="66">
        <v>2080</v>
      </c>
      <c r="C15" s="32" t="s">
        <v>5</v>
      </c>
      <c r="D15" s="32" t="s">
        <v>5</v>
      </c>
      <c r="E15" s="32"/>
      <c r="F15" s="32"/>
      <c r="G15" s="16"/>
    </row>
    <row r="16" spans="1:7" ht="18" customHeight="1" thickBot="1" x14ac:dyDescent="0.35">
      <c r="A16" s="89" t="s">
        <v>70</v>
      </c>
      <c r="B16" s="88"/>
      <c r="C16" s="88"/>
      <c r="D16" s="88"/>
      <c r="E16" s="88"/>
      <c r="F16" s="88"/>
      <c r="G16" s="90"/>
    </row>
    <row r="17" spans="1:7" ht="44.25" customHeight="1" x14ac:dyDescent="0.3">
      <c r="A17" s="17" t="s">
        <v>8</v>
      </c>
      <c r="B17" s="63">
        <v>1290</v>
      </c>
      <c r="C17" s="63">
        <v>1290</v>
      </c>
      <c r="D17" s="32" t="s">
        <v>5</v>
      </c>
      <c r="E17" s="32"/>
      <c r="F17" s="79"/>
      <c r="G17" s="98"/>
    </row>
    <row r="18" spans="1:7" ht="21" customHeight="1" thickBot="1" x14ac:dyDescent="0.35">
      <c r="A18" s="113" t="s">
        <v>60</v>
      </c>
      <c r="B18" s="114"/>
      <c r="C18" s="114"/>
      <c r="D18" s="114"/>
      <c r="E18" s="115"/>
      <c r="F18" s="91"/>
      <c r="G18" s="101"/>
    </row>
    <row r="19" spans="1:7" ht="45" customHeight="1" x14ac:dyDescent="0.3">
      <c r="A19" s="17" t="s">
        <v>61</v>
      </c>
      <c r="B19" s="66">
        <v>1000</v>
      </c>
      <c r="C19" s="66">
        <v>1000</v>
      </c>
      <c r="D19" s="66">
        <v>1000</v>
      </c>
      <c r="E19" s="32"/>
      <c r="F19" s="32"/>
      <c r="G19" s="16"/>
    </row>
    <row r="20" spans="1:7" ht="15" thickBot="1" x14ac:dyDescent="0.35">
      <c r="A20" s="106" t="s">
        <v>71</v>
      </c>
      <c r="B20" s="88"/>
      <c r="C20" s="88"/>
      <c r="D20" s="88"/>
      <c r="E20" s="88"/>
      <c r="F20" s="88"/>
      <c r="G20" s="90"/>
    </row>
    <row r="21" spans="1:7" ht="44.25" customHeight="1" thickBot="1" x14ac:dyDescent="0.35">
      <c r="A21" s="49" t="s">
        <v>9</v>
      </c>
      <c r="B21" s="48" t="s">
        <v>10</v>
      </c>
      <c r="C21" s="32" t="s">
        <v>5</v>
      </c>
      <c r="D21" s="32" t="s">
        <v>5</v>
      </c>
      <c r="E21" s="32"/>
      <c r="F21" s="32"/>
      <c r="G21" s="16"/>
    </row>
    <row r="22" spans="1:7" ht="44.25" customHeight="1" thickBot="1" x14ac:dyDescent="0.35">
      <c r="A22" s="47" t="s">
        <v>11</v>
      </c>
      <c r="B22" s="32" t="s">
        <v>10</v>
      </c>
      <c r="C22" s="32" t="s">
        <v>5</v>
      </c>
      <c r="D22" s="32" t="s">
        <v>5</v>
      </c>
      <c r="E22" s="32"/>
      <c r="F22" s="32"/>
      <c r="G22" s="16"/>
    </row>
    <row r="23" spans="1:7" ht="27.75" customHeight="1" x14ac:dyDescent="0.3">
      <c r="A23" s="3" t="s">
        <v>12</v>
      </c>
      <c r="B23" s="35">
        <v>333</v>
      </c>
      <c r="C23" s="32" t="s">
        <v>5</v>
      </c>
      <c r="D23" s="32" t="s">
        <v>5</v>
      </c>
      <c r="E23" s="32"/>
      <c r="F23" s="32"/>
      <c r="G23" s="16"/>
    </row>
    <row r="24" spans="1:7" ht="18.75" customHeight="1" thickBot="1" x14ac:dyDescent="0.35">
      <c r="A24" s="89" t="s">
        <v>13</v>
      </c>
      <c r="B24" s="88"/>
      <c r="C24" s="88"/>
      <c r="D24" s="88"/>
      <c r="E24" s="90"/>
      <c r="F24" s="34"/>
      <c r="G24" s="6"/>
    </row>
    <row r="25" spans="1:7" ht="16.2" thickBot="1" x14ac:dyDescent="0.35">
      <c r="A25" s="45" t="s">
        <v>39</v>
      </c>
      <c r="B25" s="46">
        <f>B13+B15+B17+B19+B23</f>
        <v>5914</v>
      </c>
      <c r="C25" s="46">
        <f>C11+C19</f>
        <v>7000</v>
      </c>
      <c r="D25" s="46">
        <f>D11+D19</f>
        <v>11200</v>
      </c>
      <c r="E25" s="46"/>
      <c r="F25" s="46">
        <f>SUM(F10+F13+F15+F17+F19+F21+F22+F23+F24)</f>
        <v>0</v>
      </c>
      <c r="G25" s="46">
        <f>SUM(G10+G13+G15+G17+G19+G21+G22+G23+G24)</f>
        <v>0</v>
      </c>
    </row>
    <row r="26" spans="1:7" ht="18" thickBot="1" x14ac:dyDescent="0.35">
      <c r="A26" s="110" t="s">
        <v>14</v>
      </c>
      <c r="B26" s="111"/>
      <c r="C26" s="111"/>
      <c r="D26" s="111"/>
      <c r="E26" s="111"/>
      <c r="F26" s="111"/>
      <c r="G26" s="112"/>
    </row>
    <row r="27" spans="1:7" ht="15.6" x14ac:dyDescent="0.3">
      <c r="A27" s="3" t="s">
        <v>15</v>
      </c>
      <c r="B27" s="95">
        <v>225</v>
      </c>
      <c r="C27" s="95">
        <v>225</v>
      </c>
      <c r="D27" s="95">
        <v>225</v>
      </c>
      <c r="E27" s="35"/>
      <c r="F27" s="35"/>
      <c r="G27" s="98"/>
    </row>
    <row r="28" spans="1:7" ht="15.6" thickBot="1" x14ac:dyDescent="0.35">
      <c r="A28" s="8" t="s">
        <v>16</v>
      </c>
      <c r="B28" s="100"/>
      <c r="C28" s="100"/>
      <c r="D28" s="100"/>
      <c r="E28" s="36"/>
      <c r="F28" s="36"/>
      <c r="G28" s="101"/>
    </row>
    <row r="29" spans="1:7" ht="15.6" x14ac:dyDescent="0.3">
      <c r="A29" s="3" t="s">
        <v>17</v>
      </c>
      <c r="B29" s="67">
        <v>800</v>
      </c>
      <c r="C29" s="67">
        <v>800</v>
      </c>
      <c r="D29" s="67">
        <v>800</v>
      </c>
      <c r="E29" s="22" t="s">
        <v>42</v>
      </c>
      <c r="F29" s="22"/>
      <c r="G29" s="98"/>
    </row>
    <row r="30" spans="1:7" ht="20.25" customHeight="1" x14ac:dyDescent="0.3">
      <c r="B30" s="68">
        <v>2000</v>
      </c>
      <c r="C30" s="68">
        <v>2000</v>
      </c>
      <c r="D30" s="68">
        <v>2000</v>
      </c>
      <c r="E30" s="22" t="s">
        <v>44</v>
      </c>
      <c r="F30" s="22"/>
      <c r="G30" s="99"/>
    </row>
    <row r="31" spans="1:7" ht="20.25" customHeight="1" x14ac:dyDescent="0.3">
      <c r="A31" s="9"/>
      <c r="B31" s="68">
        <v>3500</v>
      </c>
      <c r="C31" s="68">
        <v>3500</v>
      </c>
      <c r="D31" s="68">
        <v>3500</v>
      </c>
      <c r="E31" s="22" t="s">
        <v>43</v>
      </c>
      <c r="F31" s="22"/>
      <c r="G31" s="99"/>
    </row>
    <row r="32" spans="1:7" ht="36.75" customHeight="1" thickBot="1" x14ac:dyDescent="0.35">
      <c r="A32" s="104" t="s">
        <v>72</v>
      </c>
      <c r="B32" s="105"/>
      <c r="C32" s="105"/>
      <c r="D32" s="105"/>
      <c r="E32" s="51"/>
      <c r="F32" s="29"/>
      <c r="G32" s="101"/>
    </row>
    <row r="33" spans="1:7" ht="45" customHeight="1" x14ac:dyDescent="0.3">
      <c r="A33" s="17" t="s">
        <v>18</v>
      </c>
      <c r="B33" s="66">
        <v>500</v>
      </c>
      <c r="C33" s="66">
        <v>500</v>
      </c>
      <c r="D33" s="66">
        <v>500</v>
      </c>
      <c r="E33" s="35"/>
      <c r="F33" s="35"/>
      <c r="G33" s="16"/>
    </row>
    <row r="34" spans="1:7" ht="23.25" customHeight="1" thickBot="1" x14ac:dyDescent="0.35">
      <c r="A34" s="81" t="s">
        <v>73</v>
      </c>
      <c r="B34" s="82"/>
      <c r="C34" s="82"/>
      <c r="D34" s="82"/>
      <c r="E34" s="14"/>
      <c r="F34" s="14"/>
      <c r="G34" s="15"/>
    </row>
    <row r="35" spans="1:7" ht="45" customHeight="1" x14ac:dyDescent="0.3">
      <c r="A35" s="17" t="s">
        <v>19</v>
      </c>
      <c r="B35" s="35">
        <v>100</v>
      </c>
      <c r="C35" s="35">
        <v>100</v>
      </c>
      <c r="D35" s="35">
        <v>100</v>
      </c>
      <c r="E35" s="32"/>
      <c r="F35" s="32"/>
      <c r="G35" s="16"/>
    </row>
    <row r="36" spans="1:7" ht="22.5" customHeight="1" thickBot="1" x14ac:dyDescent="0.35">
      <c r="A36" s="81" t="s">
        <v>20</v>
      </c>
      <c r="B36" s="82"/>
      <c r="C36" s="82"/>
      <c r="D36" s="82"/>
      <c r="E36" s="82"/>
      <c r="F36" s="82"/>
      <c r="G36" s="83"/>
    </row>
    <row r="37" spans="1:7" ht="16.5" customHeight="1" x14ac:dyDescent="0.3">
      <c r="A37" s="96" t="s">
        <v>21</v>
      </c>
      <c r="B37" s="79" t="s">
        <v>22</v>
      </c>
      <c r="C37" s="79" t="s">
        <v>22</v>
      </c>
      <c r="D37" s="79" t="s">
        <v>22</v>
      </c>
      <c r="E37" s="32"/>
      <c r="F37" s="79"/>
      <c r="G37" s="98"/>
    </row>
    <row r="38" spans="1:7" ht="15" x14ac:dyDescent="0.3">
      <c r="A38" s="97"/>
      <c r="B38" s="80"/>
      <c r="C38" s="80"/>
      <c r="D38" s="80"/>
      <c r="E38" s="33"/>
      <c r="F38" s="80"/>
      <c r="G38" s="99"/>
    </row>
    <row r="39" spans="1:7" ht="23.25" customHeight="1" thickBot="1" x14ac:dyDescent="0.35">
      <c r="A39" s="81" t="s">
        <v>23</v>
      </c>
      <c r="B39" s="82"/>
      <c r="C39" s="82"/>
      <c r="D39" s="82"/>
      <c r="E39" s="14"/>
      <c r="F39" s="14"/>
      <c r="G39" s="15"/>
    </row>
    <row r="40" spans="1:7" ht="30" customHeight="1" x14ac:dyDescent="0.3">
      <c r="A40" s="96" t="s">
        <v>40</v>
      </c>
      <c r="B40" s="79">
        <v>665</v>
      </c>
      <c r="C40" s="79">
        <v>665</v>
      </c>
      <c r="D40" s="79">
        <v>665</v>
      </c>
      <c r="E40" s="32"/>
      <c r="F40" s="79"/>
      <c r="G40" s="98"/>
    </row>
    <row r="41" spans="1:7" ht="9" customHeight="1" x14ac:dyDescent="0.3">
      <c r="A41" s="97"/>
      <c r="B41" s="80"/>
      <c r="C41" s="80"/>
      <c r="D41" s="80"/>
      <c r="E41" s="33"/>
      <c r="F41" s="80"/>
      <c r="G41" s="99"/>
    </row>
    <row r="42" spans="1:7" ht="21.75" customHeight="1" thickBot="1" x14ac:dyDescent="0.35">
      <c r="A42" s="81" t="s">
        <v>64</v>
      </c>
      <c r="B42" s="82"/>
      <c r="C42" s="82"/>
      <c r="D42" s="82"/>
      <c r="E42" s="14"/>
      <c r="F42" s="14"/>
      <c r="G42" s="15"/>
    </row>
    <row r="43" spans="1:7" ht="21.75" customHeight="1" thickBot="1" x14ac:dyDescent="0.35">
      <c r="A43" s="50" t="s">
        <v>41</v>
      </c>
      <c r="B43" s="60">
        <f>B27+B29+B33+B35+B40</f>
        <v>2290</v>
      </c>
      <c r="C43" s="60">
        <f t="shared" ref="C43:D43" si="0">C27+C29+C33+C35+C40</f>
        <v>2290</v>
      </c>
      <c r="D43" s="60">
        <f t="shared" si="0"/>
        <v>2290</v>
      </c>
      <c r="E43" s="60"/>
      <c r="F43" s="60">
        <f>F27+F28+F29+F30+F31+F33+F35+F37+F40</f>
        <v>0</v>
      </c>
      <c r="G43" s="60">
        <f>G27+G28+G29+G30+G31+G33+G35+G37+G40</f>
        <v>0</v>
      </c>
    </row>
    <row r="44" spans="1:7" ht="18" thickBot="1" x14ac:dyDescent="0.35">
      <c r="A44" s="92" t="s">
        <v>24</v>
      </c>
      <c r="B44" s="93"/>
      <c r="C44" s="93"/>
      <c r="D44" s="93"/>
      <c r="E44" s="93"/>
      <c r="F44" s="93"/>
      <c r="G44" s="94"/>
    </row>
    <row r="45" spans="1:7" ht="15.6" x14ac:dyDescent="0.3">
      <c r="A45" s="3"/>
      <c r="B45" s="95">
        <v>200</v>
      </c>
      <c r="C45" s="95">
        <v>200</v>
      </c>
      <c r="D45" s="95">
        <v>200</v>
      </c>
      <c r="E45" s="35"/>
      <c r="F45" s="32"/>
      <c r="G45" s="16"/>
    </row>
    <row r="46" spans="1:7" ht="15.6" x14ac:dyDescent="0.3">
      <c r="A46" s="3" t="s">
        <v>25</v>
      </c>
      <c r="B46" s="80"/>
      <c r="C46" s="80"/>
      <c r="D46" s="80"/>
      <c r="E46" s="33"/>
      <c r="F46" s="33"/>
      <c r="G46" s="5"/>
    </row>
    <row r="47" spans="1:7" ht="15" x14ac:dyDescent="0.3">
      <c r="A47" s="9" t="s">
        <v>55</v>
      </c>
      <c r="B47" s="80"/>
      <c r="C47" s="80"/>
      <c r="D47" s="80"/>
      <c r="E47" s="33"/>
      <c r="F47" s="33"/>
      <c r="G47" s="5"/>
    </row>
    <row r="48" spans="1:7" ht="33.75" customHeight="1" thickBot="1" x14ac:dyDescent="0.35">
      <c r="A48" s="81" t="s">
        <v>56</v>
      </c>
      <c r="B48" s="82"/>
      <c r="C48" s="82"/>
      <c r="D48" s="82"/>
      <c r="E48" s="14"/>
      <c r="F48" s="14"/>
      <c r="G48" s="15"/>
    </row>
    <row r="49" spans="1:36" ht="23.25" customHeight="1" x14ac:dyDescent="0.3">
      <c r="A49" s="65" t="s">
        <v>49</v>
      </c>
      <c r="B49" s="35">
        <v>2600</v>
      </c>
      <c r="C49" s="35">
        <v>2600</v>
      </c>
      <c r="D49" s="35">
        <v>2600</v>
      </c>
      <c r="E49" s="32" t="s">
        <v>50</v>
      </c>
      <c r="F49" s="32"/>
      <c r="G49" s="16"/>
    </row>
    <row r="50" spans="1:36" ht="12.75" customHeight="1" x14ac:dyDescent="0.3">
      <c r="A50" s="55"/>
      <c r="B50" s="62" t="s">
        <v>22</v>
      </c>
      <c r="C50" s="62" t="s">
        <v>22</v>
      </c>
      <c r="D50" s="62" t="s">
        <v>22</v>
      </c>
      <c r="E50" s="61" t="s">
        <v>47</v>
      </c>
      <c r="F50" s="33"/>
      <c r="G50" s="4"/>
    </row>
    <row r="51" spans="1:36" ht="26.25" customHeight="1" thickBot="1" x14ac:dyDescent="0.35">
      <c r="A51" s="81" t="s">
        <v>74</v>
      </c>
      <c r="B51" s="82"/>
      <c r="C51" s="82"/>
      <c r="D51" s="82"/>
      <c r="E51" s="14"/>
      <c r="F51" s="14"/>
      <c r="G51" s="15"/>
    </row>
    <row r="52" spans="1:36" ht="25.5" customHeight="1" thickBot="1" x14ac:dyDescent="0.35">
      <c r="A52" s="7" t="s">
        <v>48</v>
      </c>
      <c r="B52" s="25">
        <v>200</v>
      </c>
      <c r="C52" s="25">
        <v>200</v>
      </c>
      <c r="D52" s="25">
        <v>200</v>
      </c>
      <c r="E52" s="23"/>
      <c r="F52" s="23"/>
      <c r="G52" s="10"/>
    </row>
    <row r="53" spans="1:36" ht="23.25" customHeight="1" thickBot="1" x14ac:dyDescent="0.35">
      <c r="A53" s="7" t="s">
        <v>26</v>
      </c>
      <c r="B53" s="25">
        <v>50</v>
      </c>
      <c r="C53" s="25">
        <v>50</v>
      </c>
      <c r="D53" s="25">
        <v>50</v>
      </c>
      <c r="E53" s="25"/>
      <c r="F53" s="23"/>
      <c r="G53" s="10"/>
    </row>
    <row r="54" spans="1:36" ht="26.25" customHeight="1" x14ac:dyDescent="0.3">
      <c r="A54" s="17" t="s">
        <v>53</v>
      </c>
      <c r="B54" s="35">
        <v>160</v>
      </c>
      <c r="C54" s="35">
        <v>160</v>
      </c>
      <c r="D54" s="35">
        <v>160</v>
      </c>
      <c r="E54" s="35"/>
      <c r="F54" s="32"/>
      <c r="G54" s="16"/>
    </row>
    <row r="55" spans="1:36" ht="14.25" customHeight="1" thickBot="1" x14ac:dyDescent="0.35">
      <c r="A55" s="81" t="s">
        <v>27</v>
      </c>
      <c r="B55" s="82"/>
      <c r="C55" s="82"/>
      <c r="D55" s="82"/>
      <c r="E55" s="82"/>
      <c r="F55" s="82"/>
      <c r="G55" s="83"/>
    </row>
    <row r="56" spans="1:36" ht="16.2" thickBot="1" x14ac:dyDescent="0.35">
      <c r="A56" s="7" t="s">
        <v>57</v>
      </c>
      <c r="B56" s="25">
        <v>65</v>
      </c>
      <c r="C56" s="25">
        <v>65</v>
      </c>
      <c r="D56" s="25">
        <v>65</v>
      </c>
      <c r="E56" s="25"/>
      <c r="F56" s="24"/>
      <c r="G56" s="10"/>
    </row>
    <row r="57" spans="1:36" ht="32.25" customHeight="1" x14ac:dyDescent="0.3">
      <c r="A57" s="17" t="s">
        <v>28</v>
      </c>
      <c r="B57" s="32" t="s">
        <v>22</v>
      </c>
      <c r="C57" s="32" t="s">
        <v>10</v>
      </c>
      <c r="D57" s="32" t="s">
        <v>10</v>
      </c>
      <c r="E57" s="32"/>
      <c r="F57" s="32"/>
      <c r="G57" s="16"/>
    </row>
    <row r="58" spans="1:36" ht="18.75" customHeight="1" thickBot="1" x14ac:dyDescent="0.35">
      <c r="A58" s="81" t="s">
        <v>29</v>
      </c>
      <c r="B58" s="82"/>
      <c r="C58" s="82"/>
      <c r="D58" s="82"/>
      <c r="E58" s="82"/>
      <c r="F58" s="82"/>
      <c r="G58" s="83"/>
    </row>
    <row r="59" spans="1:36" ht="18" customHeight="1" thickBot="1" x14ac:dyDescent="0.35">
      <c r="A59" s="56" t="s">
        <v>51</v>
      </c>
      <c r="B59" s="57">
        <f>B45+B49+B52+B53+B54+B56</f>
        <v>3275</v>
      </c>
      <c r="C59" s="57">
        <f>C45+C49+C52+C53+C54+C56</f>
        <v>3275</v>
      </c>
      <c r="D59" s="57">
        <f>D45+D49+D52+D53+D54+D56</f>
        <v>3275</v>
      </c>
      <c r="E59" s="58"/>
      <c r="F59" s="59">
        <f>F45+F46+F47+F49+F50+F52+F53+F54+F56+F57</f>
        <v>0</v>
      </c>
      <c r="G59" s="59">
        <f>G45+G46+G47+G49+G50+G52+G53+G54+G56+G57</f>
        <v>0</v>
      </c>
    </row>
    <row r="60" spans="1:36" s="44" customFormat="1" ht="18" thickBot="1" x14ac:dyDescent="0.35">
      <c r="A60" s="84" t="s">
        <v>30</v>
      </c>
      <c r="B60" s="85"/>
      <c r="C60" s="85"/>
      <c r="D60" s="85"/>
      <c r="E60" s="85"/>
      <c r="F60" s="85"/>
      <c r="G60" s="86"/>
      <c r="H60"/>
      <c r="I60"/>
      <c r="J60"/>
      <c r="K60"/>
      <c r="L60"/>
      <c r="M60"/>
      <c r="N60"/>
      <c r="O60"/>
      <c r="P60"/>
      <c r="Q60"/>
      <c r="R60"/>
      <c r="S60"/>
      <c r="T60"/>
      <c r="U60"/>
      <c r="V60"/>
      <c r="W60"/>
      <c r="X60"/>
      <c r="Y60"/>
      <c r="Z60"/>
      <c r="AA60"/>
      <c r="AB60"/>
      <c r="AC60"/>
      <c r="AD60"/>
      <c r="AE60"/>
      <c r="AF60"/>
      <c r="AG60"/>
      <c r="AH60"/>
      <c r="AI60"/>
      <c r="AJ60"/>
    </row>
    <row r="61" spans="1:36" ht="15.6" x14ac:dyDescent="0.3">
      <c r="A61" s="17" t="s">
        <v>59</v>
      </c>
      <c r="B61" s="35">
        <v>200</v>
      </c>
      <c r="C61" s="35">
        <v>200</v>
      </c>
      <c r="D61" s="35">
        <v>200</v>
      </c>
      <c r="E61" s="35"/>
      <c r="F61" s="32"/>
      <c r="G61" s="16"/>
    </row>
    <row r="62" spans="1:36" ht="15.75" customHeight="1" thickBot="1" x14ac:dyDescent="0.35">
      <c r="A62" s="81" t="s">
        <v>58</v>
      </c>
      <c r="B62" s="82"/>
      <c r="C62" s="82"/>
      <c r="D62" s="82"/>
      <c r="E62" s="82"/>
      <c r="F62" s="82"/>
      <c r="G62" s="83"/>
    </row>
    <row r="63" spans="1:36" ht="25.5" customHeight="1" thickBot="1" x14ac:dyDescent="0.35">
      <c r="A63" s="7" t="s">
        <v>31</v>
      </c>
      <c r="B63" s="25">
        <v>130</v>
      </c>
      <c r="C63" s="25">
        <v>130</v>
      </c>
      <c r="D63" s="25">
        <v>130</v>
      </c>
      <c r="E63" s="25"/>
      <c r="F63" s="25"/>
      <c r="G63" s="10"/>
    </row>
    <row r="64" spans="1:36" ht="15.6" x14ac:dyDescent="0.3">
      <c r="A64" s="3" t="s">
        <v>32</v>
      </c>
      <c r="B64" s="35">
        <v>200</v>
      </c>
      <c r="C64" s="35">
        <v>200</v>
      </c>
      <c r="D64" s="35">
        <v>200</v>
      </c>
      <c r="E64" s="35"/>
      <c r="F64" s="35"/>
      <c r="G64" s="16"/>
    </row>
    <row r="65" spans="1:32" ht="16.5" customHeight="1" thickBot="1" x14ac:dyDescent="0.35">
      <c r="A65" s="76" t="s">
        <v>33</v>
      </c>
      <c r="B65" s="77"/>
      <c r="C65" s="77"/>
      <c r="D65" s="77"/>
      <c r="E65" s="77"/>
      <c r="F65" s="77"/>
      <c r="G65" s="78"/>
    </row>
    <row r="66" spans="1:32" ht="15.6" x14ac:dyDescent="0.3">
      <c r="A66" s="17" t="s">
        <v>34</v>
      </c>
      <c r="B66" s="64">
        <v>3120</v>
      </c>
      <c r="C66" s="64">
        <v>3120</v>
      </c>
      <c r="D66" s="64">
        <v>3120</v>
      </c>
      <c r="E66" s="38"/>
      <c r="F66" s="38"/>
      <c r="G66" s="39"/>
    </row>
    <row r="67" spans="1:32" ht="15" x14ac:dyDescent="0.3">
      <c r="A67" s="73" t="s">
        <v>66</v>
      </c>
      <c r="B67" s="74"/>
      <c r="C67" s="74"/>
      <c r="D67" s="74"/>
      <c r="E67" s="74"/>
      <c r="F67" s="74"/>
      <c r="G67" s="75"/>
    </row>
    <row r="68" spans="1:32" s="44" customFormat="1" ht="15.6" thickBot="1" x14ac:dyDescent="0.35">
      <c r="A68" s="40" t="s">
        <v>38</v>
      </c>
      <c r="B68" s="41">
        <f>SUM(B61:B66)</f>
        <v>3650</v>
      </c>
      <c r="C68" s="41">
        <f t="shared" ref="C68:D68" si="1">SUM(C61:C66)</f>
        <v>3650</v>
      </c>
      <c r="D68" s="41">
        <f t="shared" si="1"/>
        <v>3650</v>
      </c>
      <c r="E68" s="41"/>
      <c r="F68" s="42"/>
      <c r="G68" s="43"/>
      <c r="H68"/>
      <c r="I68"/>
      <c r="J68"/>
      <c r="K68"/>
      <c r="L68"/>
      <c r="M68"/>
      <c r="N68"/>
      <c r="O68"/>
      <c r="P68"/>
      <c r="Q68"/>
      <c r="R68"/>
      <c r="S68"/>
      <c r="T68"/>
      <c r="U68"/>
      <c r="V68"/>
      <c r="W68"/>
      <c r="X68"/>
      <c r="Y68"/>
      <c r="Z68"/>
      <c r="AA68"/>
      <c r="AB68"/>
      <c r="AC68"/>
      <c r="AD68"/>
      <c r="AE68"/>
      <c r="AF68"/>
    </row>
    <row r="69" spans="1:32" ht="15.6" thickBot="1" x14ac:dyDescent="0.35">
      <c r="A69" s="11"/>
      <c r="B69" s="31"/>
      <c r="C69" s="30"/>
      <c r="D69" s="30"/>
      <c r="E69" s="30"/>
      <c r="F69" s="30"/>
      <c r="G69" s="10"/>
    </row>
    <row r="70" spans="1:32" ht="18" thickBot="1" x14ac:dyDescent="0.35">
      <c r="A70" s="12" t="s">
        <v>35</v>
      </c>
      <c r="B70" s="26">
        <f>B68+B59+B43+B25</f>
        <v>15129</v>
      </c>
      <c r="C70" s="26">
        <f>C68+C59+C43+C25</f>
        <v>16215</v>
      </c>
      <c r="D70" s="26">
        <f>D68+D59+D43+D25</f>
        <v>20415</v>
      </c>
      <c r="E70" s="26"/>
      <c r="F70" s="26"/>
      <c r="G70" s="13"/>
    </row>
    <row r="72" spans="1:32" ht="17.399999999999999" x14ac:dyDescent="0.3">
      <c r="A72" s="70"/>
      <c r="B72" s="71"/>
      <c r="C72" s="71"/>
      <c r="D72" s="71"/>
      <c r="E72" s="71"/>
      <c r="F72" s="71"/>
      <c r="G72" s="72"/>
    </row>
    <row r="73" spans="1:32" ht="78.75" customHeight="1" x14ac:dyDescent="0.3">
      <c r="A73" s="102" t="s">
        <v>65</v>
      </c>
      <c r="B73" s="102"/>
      <c r="C73" s="102"/>
      <c r="D73" s="102"/>
      <c r="E73" s="54"/>
      <c r="F73" s="54"/>
      <c r="G73" s="54"/>
    </row>
    <row r="74" spans="1:32" ht="25.5" customHeight="1" x14ac:dyDescent="0.3"/>
  </sheetData>
  <mergeCells count="49">
    <mergeCell ref="A73:D73"/>
    <mergeCell ref="A4:D4"/>
    <mergeCell ref="A6:D6"/>
    <mergeCell ref="A32:D32"/>
    <mergeCell ref="A34:D34"/>
    <mergeCell ref="A39:D39"/>
    <mergeCell ref="A20:G20"/>
    <mergeCell ref="A16:G16"/>
    <mergeCell ref="G17:G18"/>
    <mergeCell ref="A9:G9"/>
    <mergeCell ref="G10:G11"/>
    <mergeCell ref="A12:G12"/>
    <mergeCell ref="G29:G32"/>
    <mergeCell ref="A26:G26"/>
    <mergeCell ref="B27:B28"/>
    <mergeCell ref="A18:E18"/>
    <mergeCell ref="D27:D28"/>
    <mergeCell ref="G27:G28"/>
    <mergeCell ref="A36:G36"/>
    <mergeCell ref="A37:A38"/>
    <mergeCell ref="B37:B38"/>
    <mergeCell ref="C37:C38"/>
    <mergeCell ref="D37:D38"/>
    <mergeCell ref="G37:G38"/>
    <mergeCell ref="A14:E14"/>
    <mergeCell ref="A24:E24"/>
    <mergeCell ref="A62:G62"/>
    <mergeCell ref="F10:F11"/>
    <mergeCell ref="F17:F18"/>
    <mergeCell ref="A44:G44"/>
    <mergeCell ref="B45:B47"/>
    <mergeCell ref="C45:C47"/>
    <mergeCell ref="D45:D47"/>
    <mergeCell ref="A42:D42"/>
    <mergeCell ref="A40:A41"/>
    <mergeCell ref="B40:B41"/>
    <mergeCell ref="C40:C41"/>
    <mergeCell ref="D40:D41"/>
    <mergeCell ref="G40:G41"/>
    <mergeCell ref="C27:C28"/>
    <mergeCell ref="A67:G67"/>
    <mergeCell ref="A65:G65"/>
    <mergeCell ref="F37:F38"/>
    <mergeCell ref="F40:F41"/>
    <mergeCell ref="A58:G58"/>
    <mergeCell ref="A60:G60"/>
    <mergeCell ref="A55:G55"/>
    <mergeCell ref="A48:D48"/>
    <mergeCell ref="A51:D5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3D4B78D5FEDC4BBC5B548FDB64DBDC" ma:contentTypeVersion="17" ma:contentTypeDescription="Create a new document." ma:contentTypeScope="" ma:versionID="ed585ab6ab531987fda0bd506db89402">
  <xsd:schema xmlns:xsd="http://www.w3.org/2001/XMLSchema" xmlns:xs="http://www.w3.org/2001/XMLSchema" xmlns:p="http://schemas.microsoft.com/office/2006/metadata/properties" xmlns:ns2="09cc3e22-f681-40f7-bd65-2d2bf084233e" xmlns:ns3="e6cd29af-600f-46a4-9a25-0bf81cb9080f" targetNamespace="http://schemas.microsoft.com/office/2006/metadata/properties" ma:root="true" ma:fieldsID="f3071163a5429a2ae13533d924a5de07" ns2:_="" ns3:_="">
    <xsd:import namespace="09cc3e22-f681-40f7-bd65-2d2bf084233e"/>
    <xsd:import namespace="e6cd29af-600f-46a4-9a25-0bf81cb908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Image" minOccurs="0"/>
                <xsd:element ref="ns2:MediaServiceObjectDetectorVersions" minOccurs="0"/>
                <xsd:element ref="ns3:SharedWithUsers" minOccurs="0"/>
                <xsd:element ref="ns3:SharedWithDetails"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cc3e22-f681-40f7-bd65-2d2bf0842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b193f5f-1873-4006-86b7-95c2ee4994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Image" ma:index="19" nillable="true" ma:displayName="Image" ma:format="Thumbnail" ma:internalName="Imag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Notes" ma:index="23" nillable="true" ma:displayName="Notes" ma:description="Add any notes that may be of help to sourcing pictures." ma:format="Dropdown" ma:internalName="Notes">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cd29af-600f-46a4-9a25-0bf81cb9080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9e9cd42-82a3-408c-91c0-e78a72aa561f}" ma:internalName="TaxCatchAll" ma:showField="CatchAllData" ma:web="e6cd29af-600f-46a4-9a25-0bf81cb9080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6cd29af-600f-46a4-9a25-0bf81cb9080f" xsi:nil="true"/>
    <lcf76f155ced4ddcb4097134ff3c332f xmlns="09cc3e22-f681-40f7-bd65-2d2bf084233e">
      <Terms xmlns="http://schemas.microsoft.com/office/infopath/2007/PartnerControls"/>
    </lcf76f155ced4ddcb4097134ff3c332f>
    <Notes xmlns="09cc3e22-f681-40f7-bd65-2d2bf084233e" xsi:nil="true"/>
    <Image xmlns="09cc3e22-f681-40f7-bd65-2d2bf084233e" xsi:nil="true"/>
  </documentManagement>
</p:properties>
</file>

<file path=customXml/itemProps1.xml><?xml version="1.0" encoding="utf-8"?>
<ds:datastoreItem xmlns:ds="http://schemas.openxmlformats.org/officeDocument/2006/customXml" ds:itemID="{0C7831D2-8C09-464B-B8D6-4C3EEE96640B}">
  <ds:schemaRefs>
    <ds:schemaRef ds:uri="http://schemas.microsoft.com/sharepoint/v3/contenttype/forms"/>
  </ds:schemaRefs>
</ds:datastoreItem>
</file>

<file path=customXml/itemProps2.xml><?xml version="1.0" encoding="utf-8"?>
<ds:datastoreItem xmlns:ds="http://schemas.openxmlformats.org/officeDocument/2006/customXml" ds:itemID="{96CF71D1-C7AE-413D-A4B0-58F3849B8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cc3e22-f681-40f7-bd65-2d2bf084233e"/>
    <ds:schemaRef ds:uri="e6cd29af-600f-46a4-9a25-0bf81cb908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97652F-E997-451B-9694-DAFE3E6DF973}">
  <ds:schemaRefs>
    <ds:schemaRef ds:uri="http://schemas.microsoft.com/office/2006/metadata/properties"/>
    <ds:schemaRef ds:uri="http://schemas.microsoft.com/office/infopath/2007/PartnerControls"/>
    <ds:schemaRef ds:uri="e6cd29af-600f-46a4-9a25-0bf81cb9080f"/>
    <ds:schemaRef ds:uri="09cc3e22-f681-40f7-bd65-2d2bf08423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Bellamy</dc:creator>
  <cp:lastModifiedBy>Monica Laane-Fralick</cp:lastModifiedBy>
  <cp:lastPrinted>2013-12-12T18:02:43Z</cp:lastPrinted>
  <dcterms:created xsi:type="dcterms:W3CDTF">2013-12-09T20:10:29Z</dcterms:created>
  <dcterms:modified xsi:type="dcterms:W3CDTF">2025-08-20T14:45:35Z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0x010100F13D4B78D5FEDC4BBC5B548FDB64DBDC</vt:lpwstr>
  </property>
  <property fmtid="{D5CDD505-2E9C-101B-9397-08002B2CF9AE}" pid="3" name="Order">
    <vt:r8>1843600</vt:r8>
  </property>
</Properties>
</file>